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90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<sst xmlns="http://schemas.openxmlformats.org/spreadsheetml/2006/main" count="29" uniqueCount="25">
  <si>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# Genotype</t>
  </si>
  <si>
    <t>(lambda)</t>
  </si>
  <si>
    <t>(pt)</t>
  </si>
  <si>
    <t>(qt)</t>
  </si>
  <si>
    <t>(t)</t>
  </si>
  <si>
    <t>A</t>
  </si>
  <si>
    <t>ABS(delta q)</t>
  </si>
  <si>
    <t>ABS(Eq.10.1)</t>
  </si>
  <si>
    <t>Absolute Fitness (lambda) =</t>
  </si>
  <si>
    <t>B</t>
  </si>
  <si>
    <t>delta q</t>
  </si>
  <si>
    <t>Eq. 10.2</t>
  </si>
  <si>
    <t>Eq. 10.3</t>
  </si>
  <si>
    <t>Exp 10.3</t>
  </si>
  <si>
    <t>Exp 10.4</t>
  </si>
  <si>
    <t>Freq. of A</t>
  </si>
  <si>
    <t>Freq. of B</t>
  </si>
  <si>
    <t>Genotype A</t>
  </si>
  <si>
    <t>Genotype B</t>
  </si>
  <si>
    <t>Haploid Selection Model (Appendix 10.2)</t>
  </si>
  <si>
    <t>popn fitness</t>
  </si>
  <si>
    <t>Predictions from haploid selection equations</t>
  </si>
  <si>
    <t>sB</t>
  </si>
  <si>
    <t>Selection coefficient (sB) =</t>
  </si>
  <si>
    <t>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</si>
</sst>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6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center"/>
    </xf>
    <xf numFmtId="0" fontId="0" fillId="0" borderId="0" xfId="0" applyAlignment="1">
      <alignment horizontal="center"/>
    </xf>
    <xf numFmtId="20" fontId="3" fillId="0" borderId="0" xfId="0" applyAlignment="1">
      <alignment horizontal="center"/>
    </xf>
    <xf numFmtId="20" fontId="0" fillId="0" borderId="0" xfId="0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6"/>
          <c:y val="0.0405"/>
          <c:w val="0.72925"/>
          <c:h val="0.854"/>
        </c:manualLayout>
      </c:layout>
      <c:scatterChart>
        <c:scatterStyle val="line"/>
        <c:varyColors val="0"/>
        <c:ser>
          <c:idx val="0"/>
          <c:order val="0"/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A!$E$10:$E$30</c:f>
              <c:numCache/>
            </c:numRef>
          </c:xVal>
          <c:yVal>
            <c:numRef>
              <c:f>A!$H$10:$H$30</c:f>
              <c:numCache/>
            </c:numRef>
          </c:yVal>
          <c:smooth val="0"/>
        </c:ser>
        <c:axId val="65228553"/>
        <c:axId val="50186066"/>
      </c:scatterChart>
      <c:valAx>
        <c:axId val="6522855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Genotypic frequency (q)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86066"/>
        <c:crosses val="autoZero"/>
        <c:crossBetween val="midCat"/>
        <c:dispUnits/>
      </c:valAx>
      <c:valAx>
        <c:axId val="501860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Absolute value delta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28553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solidFill>
      <a:srgbClr val="FFFFFF"/>
    </a:solidFill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25"/>
          <c:y val="0.0405"/>
          <c:w val="0.734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A!$A$10:$A$30</c:f>
              <c:numCache/>
            </c:numRef>
          </c:xVal>
          <c:yVal>
            <c:numRef>
              <c:f>A!$D$10:$D$30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A!$A$10:$A$30</c:f>
              <c:numCache/>
            </c:numRef>
          </c:xVal>
          <c:yVal>
            <c:numRef>
              <c:f>A!$E$10:$E$30</c:f>
              <c:numCache/>
            </c:numRef>
          </c:yVal>
          <c:smooth val="0"/>
        </c:ser>
        <c:axId val="49021411"/>
        <c:axId val="38539516"/>
      </c:scatterChart>
      <c:valAx>
        <c:axId val="49021411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Generation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39516"/>
        <c:crosses val="autoZero"/>
        <c:crossBetween val="midCat"/>
        <c:dispUnits/>
      </c:valAx>
      <c:valAx>
        <c:axId val="385395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Genotypic freq p and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21411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solidFill>
      <a:srgbClr val="FFFFFF"/>
    </a:solidFill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17475"/>
          <c:w val="0.4615"/>
          <c:h val="0.7195"/>
        </c:manualLayout>
      </c:layout>
      <c:scatterChart>
        <c:scatterStyle val="line"/>
        <c:varyColors val="0"/>
        <c:ser>
          <c:idx val="0"/>
          <c:order val="0"/>
          <c:tx>
            <c:strRef>
              <c:f>A!$D$3:$D$3</c:f>
              <c:strCache>
                <c:ptCount val="1"/>
                <c:pt idx="0">
                  <c:v>Genotype A</c:v>
                </c:pt>
              </c:strCache>
            </c:strRef>
          </c:tx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A!$A$10:$A$29</c:f>
              <c:numCache/>
            </c:numRef>
          </c:xVal>
          <c:yVal>
            <c:numRef>
              <c:f>A!$N$10:$N$29</c:f>
              <c:numCache/>
            </c:numRef>
          </c:yVal>
          <c:smooth val="0"/>
        </c:ser>
        <c:axId val="11311325"/>
        <c:axId val="34693062"/>
      </c:scatterChart>
      <c:valAx>
        <c:axId val="11311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Generation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93062"/>
        <c:crosses val="autoZero"/>
        <c:crossBetween val="midCat"/>
        <c:dispUnits/>
      </c:valAx>
      <c:valAx>
        <c:axId val="3469306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Fitness of population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1325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161925</xdr:rowOff>
    </xdr:from>
    <xdr:to>
      <xdr:col>4</xdr:col>
      <xdr:colOff>38100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66675" y="5019675"/>
        <a:ext cx="2828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30</xdr:row>
      <xdr:rowOff>161925</xdr:rowOff>
    </xdr:from>
    <xdr:to>
      <xdr:col>8</xdr:col>
      <xdr:colOff>409575</xdr:colOff>
      <xdr:row>45</xdr:row>
      <xdr:rowOff>161925</xdr:rowOff>
    </xdr:to>
    <xdr:graphicFrame>
      <xdr:nvGraphicFramePr>
        <xdr:cNvPr id="2" name="Chart 2"/>
        <xdr:cNvGraphicFramePr/>
      </xdr:nvGraphicFramePr>
      <xdr:xfrm>
        <a:off x="3067050" y="5019675"/>
        <a:ext cx="29146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733425</xdr:colOff>
      <xdr:row>30</xdr:row>
      <xdr:rowOff>161925</xdr:rowOff>
    </xdr:from>
    <xdr:to>
      <xdr:col>12</xdr:col>
      <xdr:colOff>733425</xdr:colOff>
      <xdr:row>45</xdr:row>
      <xdr:rowOff>161925</xdr:rowOff>
    </xdr:to>
    <xdr:graphicFrame>
      <xdr:nvGraphicFramePr>
        <xdr:cNvPr id="3" name="Chart 3"/>
        <xdr:cNvGraphicFramePr/>
      </xdr:nvGraphicFramePr>
      <xdr:xfrm>
        <a:off x="6305550" y="5019675"/>
        <a:ext cx="29337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9">
      <selection activeCell="I40" sqref="I40"/>
    </sheetView>
  </sheetViews>
  <sheetFormatPr defaultColWidth="9.140625" defaultRowHeight="12.75"/>
  <cols>
    <col min="2" max="3" width="11.140625" style="0" customWidth="1"/>
    <col min="4" max="5" width="11.421875" style="0" customWidth="1"/>
    <col min="8" max="13" width="11.00390625" style="0" customWidth="1"/>
  </cols>
  <sheetData>
    <row r="1" ht="12.75">
      <c r="A1" s="1" t="s">
        <v>19</v>
      </c>
    </row>
    <row r="3" spans="4:5" ht="12.75">
      <c r="D3" t="s">
        <v>17</v>
      </c>
      <c r="E3" t="s">
        <v>18</v>
      </c>
    </row>
    <row r="4" spans="1:9" ht="12.75">
      <c r="A4" t="s">
        <v>8</v>
      </c>
      <c r="D4">
        <v>4</v>
      </c>
      <c r="E4">
        <v>2</v>
      </c>
      <c r="I4" s="5"/>
    </row>
    <row r="5" spans="1:5" ht="12.75">
      <c r="A5" t="s">
        <v>23</v>
      </c>
      <c r="E5">
        <f>1-E4/D4</f>
        <v>0.5</v>
      </c>
    </row>
    <row r="7" ht="12.75">
      <c r="H7" t="s">
        <v>21</v>
      </c>
    </row>
    <row r="8" spans="1:14" ht="12.75">
      <c r="A8" s="2" t="s">
        <v>24</v>
      </c>
      <c r="B8" s="2" t="s">
        <v>0</v>
      </c>
      <c r="C8" s="2" t="s">
        <v>0</v>
      </c>
      <c r="D8" s="2" t="s">
        <v>15</v>
      </c>
      <c r="E8" s="2" t="s">
        <v>16</v>
      </c>
      <c r="H8" s="2" t="s">
        <v>6</v>
      </c>
      <c r="I8" s="3" t="s">
        <v>3</v>
      </c>
      <c r="J8" s="2" t="s">
        <v>22</v>
      </c>
      <c r="K8" s="3" t="s">
        <v>3</v>
      </c>
      <c r="L8" s="2" t="s">
        <v>22</v>
      </c>
      <c r="N8" s="1" t="s">
        <v>20</v>
      </c>
    </row>
    <row r="9" spans="1:14" ht="12.75">
      <c r="A9" s="2" t="s">
        <v>4</v>
      </c>
      <c r="B9" s="2" t="s">
        <v>5</v>
      </c>
      <c r="C9" s="2" t="s">
        <v>9</v>
      </c>
      <c r="D9" s="4" t="s">
        <v>2</v>
      </c>
      <c r="E9" s="3" t="s">
        <v>3</v>
      </c>
      <c r="F9" s="2" t="s">
        <v>10</v>
      </c>
      <c r="H9" s="2" t="s">
        <v>7</v>
      </c>
      <c r="I9" s="2" t="s">
        <v>11</v>
      </c>
      <c r="J9" s="2" t="s">
        <v>12</v>
      </c>
      <c r="K9" s="2" t="s">
        <v>13</v>
      </c>
      <c r="L9" s="1" t="s">
        <v>14</v>
      </c>
      <c r="N9" s="2" t="s">
        <v>1</v>
      </c>
    </row>
    <row r="10" spans="1:14" ht="12.75">
      <c r="A10">
        <v>0</v>
      </c>
      <c r="B10">
        <v>1</v>
      </c>
      <c r="C10">
        <v>99</v>
      </c>
      <c r="D10">
        <f aca="true" t="shared" si="0" ref="D10:D30">B10/(B10+C10)</f>
        <v>0.01</v>
      </c>
      <c r="E10">
        <f aca="true" t="shared" si="1" ref="E10:E30">C10/(B10+C10)</f>
        <v>0.99</v>
      </c>
      <c r="F10">
        <f aca="true" t="shared" si="2" ref="F10:F29">E11-E10</f>
        <v>-0.00980198019801981</v>
      </c>
      <c r="H10">
        <f aca="true" t="shared" si="3" ref="H10:H30">$E$5*E10*(1-E10)/(1-$E$5*E10)</f>
        <v>0.00980198019801981</v>
      </c>
      <c r="I10">
        <f aca="true" t="shared" si="4" ref="I10:I30">$E$10/($E$10+(1-$E$10)*(1-$E$5)^-A10)</f>
        <v>0.99</v>
      </c>
      <c r="K10">
        <f aca="true" t="shared" si="5" ref="K10:K30">$E$10/($E$10+(1-$E$10)*EXP($E$5*A10))</f>
        <v>0.99</v>
      </c>
      <c r="N10">
        <f aca="true" t="shared" si="6" ref="N10:N29">(B11+C11)/(B10+C10)</f>
        <v>2.02</v>
      </c>
    </row>
    <row r="11" spans="1:14" ht="12.75">
      <c r="A11">
        <f aca="true" t="shared" si="7" ref="A11:A30">A10+1</f>
        <v>1</v>
      </c>
      <c r="B11">
        <f aca="true" t="shared" si="8" ref="B11:B30">$B$10*$D$4^A11</f>
        <v>4</v>
      </c>
      <c r="C11">
        <f aca="true" t="shared" si="9" ref="C11:C30">$C$10*$E$4^A11</f>
        <v>198</v>
      </c>
      <c r="D11">
        <f t="shared" si="0"/>
        <v>0.019801980198019802</v>
      </c>
      <c r="E11">
        <f t="shared" si="1"/>
        <v>0.9801980198019802</v>
      </c>
      <c r="F11">
        <f t="shared" si="2"/>
        <v>-0.019032971258290843</v>
      </c>
      <c r="H11">
        <f t="shared" si="3"/>
        <v>0.01903297125829089</v>
      </c>
      <c r="I11">
        <f t="shared" si="4"/>
        <v>0.9801980198019802</v>
      </c>
      <c r="J11">
        <f aca="true" t="shared" si="10" ref="J11:J30">1-((E11*(1-$E$10))/($E$10*(1-E11)))^(1/A11)</f>
        <v>0.5</v>
      </c>
      <c r="K11">
        <f t="shared" si="5"/>
        <v>0.9836190539742099</v>
      </c>
      <c r="L11">
        <f aca="true" t="shared" si="11" ref="L11:L30">(LN(($E$10*(1-E11))/(E11*(1-$E$10))))/A11</f>
        <v>0.6931471805599453</v>
      </c>
      <c r="N11">
        <f t="shared" si="6"/>
        <v>2.0396039603960396</v>
      </c>
    </row>
    <row r="12" spans="1:14" ht="12.75">
      <c r="A12">
        <f t="shared" si="7"/>
        <v>2</v>
      </c>
      <c r="B12">
        <f t="shared" si="8"/>
        <v>16</v>
      </c>
      <c r="C12">
        <f t="shared" si="9"/>
        <v>396</v>
      </c>
      <c r="D12">
        <f t="shared" si="0"/>
        <v>0.038834951456310676</v>
      </c>
      <c r="E12">
        <f t="shared" si="1"/>
        <v>0.9611650485436893</v>
      </c>
      <c r="F12">
        <f t="shared" si="2"/>
        <v>-0.03593140368387626</v>
      </c>
      <c r="H12">
        <f t="shared" si="3"/>
        <v>0.03593140368387622</v>
      </c>
      <c r="I12">
        <f t="shared" si="4"/>
        <v>0.9611650485436893</v>
      </c>
      <c r="J12">
        <f t="shared" si="10"/>
        <v>0.49999999999999967</v>
      </c>
      <c r="K12">
        <f t="shared" si="5"/>
        <v>0.9732763690106047</v>
      </c>
      <c r="L12">
        <f t="shared" si="11"/>
        <v>0.6931471805599447</v>
      </c>
      <c r="N12">
        <f t="shared" si="6"/>
        <v>2.0776699029126213</v>
      </c>
    </row>
    <row r="13" spans="1:14" ht="12.75">
      <c r="A13">
        <f t="shared" si="7"/>
        <v>3</v>
      </c>
      <c r="B13">
        <f t="shared" si="8"/>
        <v>64</v>
      </c>
      <c r="C13">
        <f t="shared" si="9"/>
        <v>792</v>
      </c>
      <c r="D13">
        <f t="shared" si="0"/>
        <v>0.07476635514018691</v>
      </c>
      <c r="E13">
        <f t="shared" si="1"/>
        <v>0.9252336448598131</v>
      </c>
      <c r="F13">
        <f t="shared" si="2"/>
        <v>-0.06436407964242175</v>
      </c>
      <c r="H13">
        <f t="shared" si="3"/>
        <v>0.06436407964242179</v>
      </c>
      <c r="I13">
        <f t="shared" si="4"/>
        <v>0.9252336448598131</v>
      </c>
      <c r="J13">
        <f t="shared" si="10"/>
        <v>0.4999999999999999</v>
      </c>
      <c r="K13">
        <f t="shared" si="5"/>
        <v>0.9566909942174234</v>
      </c>
      <c r="L13">
        <f t="shared" si="11"/>
        <v>0.6931471805599451</v>
      </c>
      <c r="N13">
        <f t="shared" si="6"/>
        <v>2.149532710280374</v>
      </c>
    </row>
    <row r="14" spans="1:14" ht="12.75">
      <c r="A14">
        <f t="shared" si="7"/>
        <v>4</v>
      </c>
      <c r="B14">
        <f t="shared" si="8"/>
        <v>256</v>
      </c>
      <c r="C14">
        <f t="shared" si="9"/>
        <v>1584</v>
      </c>
      <c r="D14">
        <f t="shared" si="0"/>
        <v>0.1391304347826087</v>
      </c>
      <c r="E14">
        <f t="shared" si="1"/>
        <v>0.8608695652173913</v>
      </c>
      <c r="F14">
        <f t="shared" si="2"/>
        <v>-0.10514437437769664</v>
      </c>
      <c r="H14">
        <f t="shared" si="3"/>
        <v>0.10514437437769662</v>
      </c>
      <c r="I14">
        <f t="shared" si="4"/>
        <v>0.8608695652173912</v>
      </c>
      <c r="J14">
        <f t="shared" si="10"/>
        <v>0.4999999999999999</v>
      </c>
      <c r="K14">
        <f t="shared" si="5"/>
        <v>0.9305468403436195</v>
      </c>
      <c r="L14">
        <f t="shared" si="11"/>
        <v>0.6931471805599451</v>
      </c>
      <c r="N14">
        <f t="shared" si="6"/>
        <v>2.2782608695652176</v>
      </c>
    </row>
    <row r="15" spans="1:14" ht="12.75">
      <c r="A15">
        <f t="shared" si="7"/>
        <v>5</v>
      </c>
      <c r="B15">
        <f t="shared" si="8"/>
        <v>1024</v>
      </c>
      <c r="C15">
        <f t="shared" si="9"/>
        <v>3168</v>
      </c>
      <c r="D15">
        <f t="shared" si="0"/>
        <v>0.24427480916030533</v>
      </c>
      <c r="E15">
        <f t="shared" si="1"/>
        <v>0.7557251908396947</v>
      </c>
      <c r="F15">
        <f t="shared" si="2"/>
        <v>-0.1483632276495106</v>
      </c>
      <c r="H15">
        <f t="shared" si="3"/>
        <v>0.1483632276495106</v>
      </c>
      <c r="I15">
        <f t="shared" si="4"/>
        <v>0.7557251908396945</v>
      </c>
      <c r="J15">
        <f t="shared" si="10"/>
        <v>0.4999999999999999</v>
      </c>
      <c r="K15">
        <f t="shared" si="5"/>
        <v>0.8904279484411523</v>
      </c>
      <c r="L15">
        <f t="shared" si="11"/>
        <v>0.6931471805599452</v>
      </c>
      <c r="N15">
        <f t="shared" si="6"/>
        <v>2.4885496183206106</v>
      </c>
    </row>
    <row r="16" spans="1:14" ht="12.75">
      <c r="A16">
        <f t="shared" si="7"/>
        <v>6</v>
      </c>
      <c r="B16">
        <f t="shared" si="8"/>
        <v>4096</v>
      </c>
      <c r="C16">
        <f t="shared" si="9"/>
        <v>6336</v>
      </c>
      <c r="D16">
        <f t="shared" si="0"/>
        <v>0.39263803680981596</v>
      </c>
      <c r="E16">
        <f t="shared" si="1"/>
        <v>0.6073619631901841</v>
      </c>
      <c r="F16">
        <f t="shared" si="2"/>
        <v>-0.17123861517256295</v>
      </c>
      <c r="H16">
        <f t="shared" si="3"/>
        <v>0.1712386151725629</v>
      </c>
      <c r="I16">
        <f t="shared" si="4"/>
        <v>0.6073619631901839</v>
      </c>
      <c r="J16">
        <f t="shared" si="10"/>
        <v>0.4999999999999999</v>
      </c>
      <c r="K16">
        <f t="shared" si="5"/>
        <v>0.8313352112931798</v>
      </c>
      <c r="L16">
        <f t="shared" si="11"/>
        <v>0.6931471805599451</v>
      </c>
      <c r="N16">
        <f t="shared" si="6"/>
        <v>2.785276073619632</v>
      </c>
    </row>
    <row r="17" spans="1:14" ht="12.75">
      <c r="A17">
        <f t="shared" si="7"/>
        <v>7</v>
      </c>
      <c r="B17">
        <f t="shared" si="8"/>
        <v>16384</v>
      </c>
      <c r="C17">
        <f t="shared" si="9"/>
        <v>12672</v>
      </c>
      <c r="D17">
        <f t="shared" si="0"/>
        <v>0.5638766519823789</v>
      </c>
      <c r="E17">
        <f t="shared" si="1"/>
        <v>0.43612334801762115</v>
      </c>
      <c r="F17">
        <f t="shared" si="2"/>
        <v>-0.1572501085810014</v>
      </c>
      <c r="H17">
        <f t="shared" si="3"/>
        <v>0.1572501085810014</v>
      </c>
      <c r="I17">
        <f t="shared" si="4"/>
        <v>0.43612334801762087</v>
      </c>
      <c r="J17">
        <f t="shared" si="10"/>
        <v>0.4999999999999999</v>
      </c>
      <c r="K17">
        <f t="shared" si="5"/>
        <v>0.749344596201765</v>
      </c>
      <c r="L17">
        <f t="shared" si="11"/>
        <v>0.6931471805599452</v>
      </c>
      <c r="N17">
        <f t="shared" si="6"/>
        <v>3.1277533039647576</v>
      </c>
    </row>
    <row r="18" spans="1:14" ht="12.75">
      <c r="A18">
        <f t="shared" si="7"/>
        <v>8</v>
      </c>
      <c r="B18">
        <f t="shared" si="8"/>
        <v>65536</v>
      </c>
      <c r="C18">
        <f t="shared" si="9"/>
        <v>25344</v>
      </c>
      <c r="D18">
        <f t="shared" si="0"/>
        <v>0.7211267605633803</v>
      </c>
      <c r="E18">
        <f t="shared" si="1"/>
        <v>0.27887323943661974</v>
      </c>
      <c r="F18">
        <f t="shared" si="2"/>
        <v>-0.11684377953481942</v>
      </c>
      <c r="H18">
        <f t="shared" si="3"/>
        <v>0.11684377953481939</v>
      </c>
      <c r="I18">
        <f t="shared" si="4"/>
        <v>0.2788732394366195</v>
      </c>
      <c r="J18">
        <f t="shared" si="10"/>
        <v>0.4999999999999999</v>
      </c>
      <c r="K18">
        <f t="shared" si="5"/>
        <v>0.6445390128633529</v>
      </c>
      <c r="L18">
        <f t="shared" si="11"/>
        <v>0.6931471805599452</v>
      </c>
      <c r="N18">
        <f t="shared" si="6"/>
        <v>3.4422535211267604</v>
      </c>
    </row>
    <row r="19" spans="1:14" ht="12.75">
      <c r="A19">
        <f t="shared" si="7"/>
        <v>9</v>
      </c>
      <c r="B19">
        <f t="shared" si="8"/>
        <v>262144</v>
      </c>
      <c r="C19">
        <f t="shared" si="9"/>
        <v>50688</v>
      </c>
      <c r="D19">
        <f t="shared" si="0"/>
        <v>0.8379705400981997</v>
      </c>
      <c r="E19">
        <f t="shared" si="1"/>
        <v>0.16202945990180032</v>
      </c>
      <c r="F19">
        <f t="shared" si="2"/>
        <v>-0.07387273683857681</v>
      </c>
      <c r="H19">
        <f t="shared" si="3"/>
        <v>0.07387273683857681</v>
      </c>
      <c r="I19">
        <f t="shared" si="4"/>
        <v>0.1620294599018002</v>
      </c>
      <c r="J19">
        <f t="shared" si="10"/>
        <v>0.4999999999999999</v>
      </c>
      <c r="K19">
        <f t="shared" si="5"/>
        <v>0.523762049073732</v>
      </c>
      <c r="L19">
        <f t="shared" si="11"/>
        <v>0.6931471805599452</v>
      </c>
      <c r="N19">
        <f t="shared" si="6"/>
        <v>3.675941080196399</v>
      </c>
    </row>
    <row r="20" spans="1:14" ht="12.75">
      <c r="A20">
        <f t="shared" si="7"/>
        <v>10</v>
      </c>
      <c r="B20">
        <f t="shared" si="8"/>
        <v>1048576</v>
      </c>
      <c r="C20">
        <f t="shared" si="9"/>
        <v>101376</v>
      </c>
      <c r="D20">
        <f t="shared" si="0"/>
        <v>0.9118432769367765</v>
      </c>
      <c r="E20">
        <f t="shared" si="1"/>
        <v>0.0881567230632235</v>
      </c>
      <c r="F20">
        <f t="shared" si="2"/>
        <v>-0.042045870711104265</v>
      </c>
      <c r="H20">
        <f t="shared" si="3"/>
        <v>0.042045870711104265</v>
      </c>
      <c r="I20">
        <f t="shared" si="4"/>
        <v>0.08815672306322343</v>
      </c>
      <c r="J20">
        <f t="shared" si="10"/>
        <v>0.5</v>
      </c>
      <c r="K20">
        <f t="shared" si="5"/>
        <v>0.4001403981869651</v>
      </c>
      <c r="L20">
        <f t="shared" si="11"/>
        <v>0.6931471805599452</v>
      </c>
      <c r="N20">
        <f t="shared" si="6"/>
        <v>3.823686553873553</v>
      </c>
    </row>
    <row r="21" spans="1:14" ht="12.75">
      <c r="A21">
        <f t="shared" si="7"/>
        <v>11</v>
      </c>
      <c r="B21">
        <f t="shared" si="8"/>
        <v>4194304</v>
      </c>
      <c r="C21">
        <f t="shared" si="9"/>
        <v>202752</v>
      </c>
      <c r="D21">
        <f t="shared" si="0"/>
        <v>0.9538891476478808</v>
      </c>
      <c r="E21">
        <f t="shared" si="1"/>
        <v>0.04611085235211924</v>
      </c>
      <c r="F21">
        <f t="shared" si="2"/>
        <v>-0.02251132911016453</v>
      </c>
      <c r="H21">
        <f t="shared" si="3"/>
        <v>0.022511329110164527</v>
      </c>
      <c r="I21">
        <f t="shared" si="4"/>
        <v>0.0461108523521192</v>
      </c>
      <c r="J21">
        <f t="shared" si="10"/>
        <v>0.5</v>
      </c>
      <c r="K21">
        <f t="shared" si="5"/>
        <v>0.28804865842440436</v>
      </c>
      <c r="L21">
        <f t="shared" si="11"/>
        <v>0.6931471805599453</v>
      </c>
      <c r="N21">
        <f t="shared" si="6"/>
        <v>3.9077782952957616</v>
      </c>
    </row>
    <row r="22" spans="1:14" ht="12.75">
      <c r="A22">
        <f t="shared" si="7"/>
        <v>12</v>
      </c>
      <c r="B22">
        <f t="shared" si="8"/>
        <v>16777216</v>
      </c>
      <c r="C22">
        <f t="shared" si="9"/>
        <v>405504</v>
      </c>
      <c r="D22">
        <f t="shared" si="0"/>
        <v>0.9764004767580453</v>
      </c>
      <c r="E22">
        <f t="shared" si="1"/>
        <v>0.023599523241954707</v>
      </c>
      <c r="F22">
        <f t="shared" si="2"/>
        <v>-0.01165886469654402</v>
      </c>
      <c r="H22">
        <f t="shared" si="3"/>
        <v>0.011658864696544022</v>
      </c>
      <c r="I22">
        <f t="shared" si="4"/>
        <v>0.023599523241954686</v>
      </c>
      <c r="J22">
        <f t="shared" si="10"/>
        <v>0.4999999999999999</v>
      </c>
      <c r="K22">
        <f t="shared" si="5"/>
        <v>0.19704284722971677</v>
      </c>
      <c r="L22">
        <f t="shared" si="11"/>
        <v>0.6931471805599453</v>
      </c>
      <c r="N22">
        <f t="shared" si="6"/>
        <v>3.9528009535160904</v>
      </c>
    </row>
    <row r="23" spans="1:14" ht="12.75">
      <c r="A23">
        <f t="shared" si="7"/>
        <v>13</v>
      </c>
      <c r="B23">
        <f t="shared" si="8"/>
        <v>67108864</v>
      </c>
      <c r="C23">
        <f t="shared" si="9"/>
        <v>811008</v>
      </c>
      <c r="D23">
        <f t="shared" si="0"/>
        <v>0.9880593414545893</v>
      </c>
      <c r="E23">
        <f t="shared" si="1"/>
        <v>0.011940658545410687</v>
      </c>
      <c r="F23">
        <f t="shared" si="2"/>
        <v>-0.0059344703515139445</v>
      </c>
      <c r="H23">
        <f t="shared" si="3"/>
        <v>0.0059344703515139445</v>
      </c>
      <c r="I23">
        <f t="shared" si="4"/>
        <v>0.011940658545410677</v>
      </c>
      <c r="J23">
        <f t="shared" si="10"/>
        <v>0.5</v>
      </c>
      <c r="K23">
        <f t="shared" si="5"/>
        <v>0.12955713406895675</v>
      </c>
      <c r="L23">
        <f t="shared" si="11"/>
        <v>0.6931471805599453</v>
      </c>
      <c r="N23">
        <f t="shared" si="6"/>
        <v>3.9761186829091786</v>
      </c>
    </row>
    <row r="24" spans="1:14" ht="12.75">
      <c r="A24">
        <f t="shared" si="7"/>
        <v>14</v>
      </c>
      <c r="B24">
        <f t="shared" si="8"/>
        <v>268435456</v>
      </c>
      <c r="C24">
        <f t="shared" si="9"/>
        <v>1622016</v>
      </c>
      <c r="D24">
        <f t="shared" si="0"/>
        <v>0.9939938118061032</v>
      </c>
      <c r="E24">
        <f t="shared" si="1"/>
        <v>0.006006188193896742</v>
      </c>
      <c r="F24">
        <f t="shared" si="2"/>
        <v>-0.0029940483575867658</v>
      </c>
      <c r="H24">
        <f t="shared" si="3"/>
        <v>0.0029940483575867653</v>
      </c>
      <c r="I24">
        <f t="shared" si="4"/>
        <v>0.006006188193896736</v>
      </c>
      <c r="J24">
        <f t="shared" si="10"/>
        <v>0.5</v>
      </c>
      <c r="K24">
        <f t="shared" si="5"/>
        <v>0.08280131686053742</v>
      </c>
      <c r="L24">
        <f t="shared" si="11"/>
        <v>0.6931471805599453</v>
      </c>
      <c r="N24">
        <f t="shared" si="6"/>
        <v>3.9879876236122067</v>
      </c>
    </row>
    <row r="25" spans="1:14" ht="12.75">
      <c r="A25">
        <f t="shared" si="7"/>
        <v>15</v>
      </c>
      <c r="B25">
        <f t="shared" si="8"/>
        <v>1073741824</v>
      </c>
      <c r="C25">
        <f t="shared" si="9"/>
        <v>3244032</v>
      </c>
      <c r="D25">
        <f t="shared" si="0"/>
        <v>0.99698786016369</v>
      </c>
      <c r="E25">
        <f t="shared" si="1"/>
        <v>0.0030121398363099766</v>
      </c>
      <c r="F25">
        <f t="shared" si="2"/>
        <v>-0.0015037982502659453</v>
      </c>
      <c r="H25">
        <f t="shared" si="3"/>
        <v>0.001503798250265945</v>
      </c>
      <c r="I25">
        <f t="shared" si="4"/>
        <v>0.0030121398363099736</v>
      </c>
      <c r="J25">
        <f t="shared" si="10"/>
        <v>0.5</v>
      </c>
      <c r="K25">
        <f t="shared" si="5"/>
        <v>0.05191284643149231</v>
      </c>
      <c r="L25">
        <f t="shared" si="11"/>
        <v>0.6931471805599453</v>
      </c>
      <c r="N25">
        <f t="shared" si="6"/>
        <v>3.9939757203273802</v>
      </c>
    </row>
    <row r="26" spans="1:14" ht="12.75">
      <c r="A26">
        <f t="shared" si="7"/>
        <v>16</v>
      </c>
      <c r="B26">
        <f t="shared" si="8"/>
        <v>4294967296</v>
      </c>
      <c r="C26">
        <f t="shared" si="9"/>
        <v>6488064</v>
      </c>
      <c r="D26">
        <f t="shared" si="0"/>
        <v>0.9984916584139559</v>
      </c>
      <c r="E26">
        <f t="shared" si="1"/>
        <v>0.0015083415860440313</v>
      </c>
      <c r="F26">
        <f t="shared" si="2"/>
        <v>-0.0007536015901607949</v>
      </c>
      <c r="H26">
        <f t="shared" si="3"/>
        <v>0.0007536015901607949</v>
      </c>
      <c r="I26">
        <f t="shared" si="4"/>
        <v>0.00150834158604403</v>
      </c>
      <c r="J26">
        <f t="shared" si="10"/>
        <v>0.5</v>
      </c>
      <c r="K26">
        <f t="shared" si="5"/>
        <v>0.032143295595758604</v>
      </c>
      <c r="L26">
        <f t="shared" si="11"/>
        <v>0.6931471805599453</v>
      </c>
      <c r="N26">
        <f t="shared" si="6"/>
        <v>3.996983316827912</v>
      </c>
    </row>
    <row r="27" spans="1:14" ht="12.75">
      <c r="A27">
        <f t="shared" si="7"/>
        <v>17</v>
      </c>
      <c r="B27">
        <f t="shared" si="8"/>
        <v>17179869184</v>
      </c>
      <c r="C27">
        <f t="shared" si="9"/>
        <v>12976128</v>
      </c>
      <c r="D27">
        <f t="shared" si="0"/>
        <v>0.9992452600041167</v>
      </c>
      <c r="E27">
        <f t="shared" si="1"/>
        <v>0.0007547399958832364</v>
      </c>
      <c r="F27">
        <f t="shared" si="2"/>
        <v>-0.0003772275360654338</v>
      </c>
      <c r="H27">
        <f t="shared" si="3"/>
        <v>0.0003772275360654338</v>
      </c>
      <c r="I27">
        <f t="shared" si="4"/>
        <v>0.0007547399958832357</v>
      </c>
      <c r="J27">
        <f t="shared" si="10"/>
        <v>0.5</v>
      </c>
      <c r="K27">
        <f t="shared" si="5"/>
        <v>0.01974562512820063</v>
      </c>
      <c r="L27">
        <f t="shared" si="11"/>
        <v>0.6931471805599453</v>
      </c>
      <c r="N27">
        <f t="shared" si="6"/>
        <v>3.9984905200082337</v>
      </c>
    </row>
    <row r="28" spans="1:14" ht="12.75">
      <c r="A28">
        <f t="shared" si="7"/>
        <v>18</v>
      </c>
      <c r="B28">
        <f t="shared" si="8"/>
        <v>68719476736</v>
      </c>
      <c r="C28">
        <f t="shared" si="9"/>
        <v>25952256</v>
      </c>
      <c r="D28">
        <f t="shared" si="0"/>
        <v>0.9996224875401822</v>
      </c>
      <c r="E28">
        <f t="shared" si="1"/>
        <v>0.0003775124598178026</v>
      </c>
      <c r="F28">
        <f t="shared" si="2"/>
        <v>-0.00018872059426812266</v>
      </c>
      <c r="H28">
        <f t="shared" si="3"/>
        <v>0.00018872059426812266</v>
      </c>
      <c r="I28">
        <f t="shared" si="4"/>
        <v>0.00037751245981780226</v>
      </c>
      <c r="J28">
        <f t="shared" si="10"/>
        <v>0.5</v>
      </c>
      <c r="K28">
        <f t="shared" si="5"/>
        <v>0.01207010326572765</v>
      </c>
      <c r="L28">
        <f t="shared" si="11"/>
        <v>0.6931471805599453</v>
      </c>
      <c r="N28">
        <f t="shared" si="6"/>
        <v>3.9992449750803645</v>
      </c>
    </row>
    <row r="29" spans="1:14" ht="12.75">
      <c r="A29">
        <f t="shared" si="7"/>
        <v>19</v>
      </c>
      <c r="B29">
        <f t="shared" si="8"/>
        <v>274877906944</v>
      </c>
      <c r="C29">
        <f t="shared" si="9"/>
        <v>51904512</v>
      </c>
      <c r="D29">
        <f t="shared" si="0"/>
        <v>0.9998112081344503</v>
      </c>
      <c r="E29">
        <f t="shared" si="1"/>
        <v>0.00018879186554967992</v>
      </c>
      <c r="F29">
        <f t="shared" si="2"/>
        <v>-9.438702134151246E-05</v>
      </c>
      <c r="H29">
        <f t="shared" si="3"/>
        <v>9.438702134151246E-05</v>
      </c>
      <c r="I29">
        <f t="shared" si="4"/>
        <v>0.00018879186554967976</v>
      </c>
      <c r="J29">
        <f t="shared" si="10"/>
        <v>0.5</v>
      </c>
      <c r="K29">
        <f t="shared" si="5"/>
        <v>0.007355822081313996</v>
      </c>
      <c r="L29">
        <f t="shared" si="11"/>
        <v>0.6931471805599453</v>
      </c>
      <c r="N29">
        <f t="shared" si="6"/>
        <v>3.9996224162689007</v>
      </c>
    </row>
    <row r="30" spans="1:12" ht="12.75">
      <c r="A30">
        <f t="shared" si="7"/>
        <v>20</v>
      </c>
      <c r="B30">
        <f t="shared" si="8"/>
        <v>1099511627776</v>
      </c>
      <c r="C30">
        <f t="shared" si="9"/>
        <v>103809024</v>
      </c>
      <c r="D30">
        <f t="shared" si="0"/>
        <v>0.9999055951557918</v>
      </c>
      <c r="E30">
        <f t="shared" si="1"/>
        <v>9.440484420816746E-05</v>
      </c>
      <c r="H30">
        <f t="shared" si="3"/>
        <v>4.720019393025603E-05</v>
      </c>
      <c r="I30">
        <f t="shared" si="4"/>
        <v>9.440484420816736E-05</v>
      </c>
      <c r="J30">
        <f t="shared" si="10"/>
        <v>0.5</v>
      </c>
      <c r="K30">
        <f t="shared" si="5"/>
        <v>0.004474482070485366</v>
      </c>
      <c r="L30">
        <f t="shared" si="11"/>
        <v>0.6931471805599452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brn937</cp:lastModifiedBy>
  <dcterms:modified xsi:type="dcterms:W3CDTF">2003-09-23T00:56:09Z</dcterms:modified>
  <cp:category/>
  <cp:version/>
  <cp:contentType/>
  <cp:contentStatus/>
</cp:coreProperties>
</file>